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1600" windowHeight="9735"/>
  </bookViews>
  <sheets>
    <sheet name="Таблица для ЗАПОЛНЕНИЯ" sheetId="1" r:id="rId1"/>
    <sheet name="ПРИМЕР ЗАПОЛНЕНИЯ" sheetId="4" r:id="rId2"/>
    <sheet name="i" sheetId="2" r:id="rId3"/>
  </sheets>
  <definedNames>
    <definedName name="A1048680" localSheetId="1">'ПРИМЕР ЗАПОЛНЕНИЯ'!$A$28</definedName>
    <definedName name="A1048680">'Таблица для ЗАПОЛНЕНИЯ'!$A$28</definedName>
    <definedName name="A1404680" localSheetId="1">'ПРИМЕР ЗАПОЛНЕНИЯ'!$A$28</definedName>
    <definedName name="A1404680">'Таблица для ЗАПОЛНЕНИЯ'!$A$28</definedName>
    <definedName name="A1405680" localSheetId="1">'ПРИМЕР ЗАПОЛНЕНИЯ'!$A$28</definedName>
    <definedName name="A1405680">'Таблица для ЗАПОЛНЕНИЯ'!$A$28</definedName>
  </definedNames>
  <calcPr calcId="152511"/>
</workbook>
</file>

<file path=xl/calcChain.xml><?xml version="1.0" encoding="utf-8"?>
<calcChain xmlns="http://schemas.openxmlformats.org/spreadsheetml/2006/main">
  <c r="E26" i="4" l="1"/>
  <c r="D26" i="4"/>
  <c r="E25" i="4"/>
  <c r="D25" i="4"/>
  <c r="E24" i="4"/>
  <c r="D24" i="4"/>
  <c r="E23" i="4"/>
  <c r="D23" i="4"/>
  <c r="E23" i="1" l="1"/>
  <c r="C1" i="2" s="1"/>
  <c r="E24" i="1"/>
  <c r="C2" i="2" s="1"/>
  <c r="E25" i="1"/>
  <c r="C3" i="2" s="1"/>
  <c r="E26" i="1"/>
  <c r="C4" i="2" s="1"/>
  <c r="D23" i="1"/>
  <c r="B1" i="2" s="1"/>
  <c r="D24" i="1"/>
  <c r="B2" i="2" s="1"/>
  <c r="D25" i="1"/>
  <c r="B3" i="2" s="1"/>
  <c r="D26" i="1"/>
  <c r="B4" i="2" s="1"/>
</calcChain>
</file>

<file path=xl/comments1.xml><?xml version="1.0" encoding="utf-8"?>
<comments xmlns="http://schemas.openxmlformats.org/spreadsheetml/2006/main">
  <authors>
    <author>Автор</author>
  </authors>
  <commentList>
    <comment ref="D6" authorId="0" shapeId="0">
      <text>
        <r>
          <rPr>
            <sz val="9"/>
            <color indexed="81"/>
            <rFont val="Tahoma"/>
            <family val="2"/>
            <charset val="204"/>
          </rPr>
          <t>Пример расчета стр.1.1:
в городе N три учреждения ДОД, в учреждении №1 расходы на содержание НИ и ОЦДИ составляют 1100,00 тыс. руб.,  в учреждении №2 - 1000,00 тыс. руб., в учреждении №3 - 1260,4 тыс. руб. Таким образом, совокупные расходы в городской местности составляют 3360,4 тыс. руб.
Расчет строк 1.2 - 1.3 осуществляется в представленной выше логике</t>
        </r>
      </text>
    </comment>
    <comment ref="D9" authorId="0" shapeId="0">
      <text>
        <r>
          <rPr>
            <sz val="9"/>
            <color indexed="81"/>
            <rFont val="Tahoma"/>
            <family val="2"/>
            <charset val="204"/>
          </rPr>
          <t>Пример расчета стр. 2:
в городе N учреждение №1 в 2018 году обеспечило повышение квалификации 10 педагогов и потратило в общей сложности (включая оплату проезда и найм жилья, приобретение самих услуг повышения квалификации) 107 тыс. руб., учреждение №2 потратило 210 тыс. руб. и обучило 20 педагогов, учрежденин №3 обучило 4-х педагогов за 44 тыс. руб.
Таким образом средние расходы в городской местности составляют (107+210+44)/(10+20+4) = 10,73 тыс. руб.</t>
        </r>
      </text>
    </comment>
    <comment ref="D10" authorId="0" shapeId="0">
      <text>
        <r>
          <rPr>
            <sz val="9"/>
            <color indexed="81"/>
            <rFont val="Tahoma"/>
            <family val="2"/>
            <charset val="204"/>
          </rPr>
          <t>Пример расчета стр. 3: В среднем в год на мед. осмотры, курсы по охране труда и др. аналогичные расходы учр. №1 затрачивает 163,3 тыс. руб. на 24 чел., учр. №2 - 172,8 тыс. руб. на 24 чел., учр. №3 - 161,0 тыс. руб. на 23 чел.
Таким образом средние расходы составляют: ( 163,3+172,8+161)/(23+24+23)=7,1 тыс. руб.</t>
        </r>
      </text>
    </comment>
    <comment ref="D11" authorId="0" shapeId="0">
      <text>
        <r>
          <rPr>
            <sz val="9"/>
            <color indexed="81"/>
            <rFont val="Tahoma"/>
            <family val="2"/>
            <charset val="204"/>
          </rPr>
          <t>В стр. 3.1 средние расходы на компенсацию стоимости проезда  показываются только в том случае, если такая компенсация действительно имеет место в учреждениях и такие расходы предусматриваются в рамках муниципального задания. Если указанные расходы не компенсируются, либо предусматриваются в субсидиях на иные цели, то не показываете их в данной строке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04"/>
          </rPr>
          <t>Указывается цифра доведенная до сведения муниципалитета регионом на 2019 год (а не расчетная). Сейчас показана средняя по РФ зарплата на 2018 год (плановая), у Вас будет своя.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04"/>
          </rPr>
          <t>Согласно штатного расписания педагоги дополнительного образования в учреждениях (в совокупности) занимают:
педагоги доп. образ. - 97,25 ставок:
по основному месту работы: 90,75 ставок - 70 человек
совместители: 6,5 ставок, 7 человек</t>
        </r>
      </text>
    </comment>
    <comment ref="D16" authorId="0" shapeId="0">
      <text>
        <r>
          <rPr>
            <sz val="9"/>
            <color indexed="81"/>
            <rFont val="Tahoma"/>
            <family val="2"/>
            <charset val="204"/>
          </rPr>
          <t>ФОТ педагогов дополнительного образования в трех учреждениях в сумме составляет 49 735 тыс. рублей
ФОТ прочих педагогов (кроме педагогов дополнительного образования составляет 8 360 тыс. рублей. При этом, 5 педагогов (включая в основном педагогов-организаторов) участвует в выполнении работ (организации мероприятий и пр.), поэтому их ФОТ, приходящийся на работы, равный 2 486 тыс. рублей, исключаем из общего ФОТ. В результате скорректированный ФОТ прочих педагогов составляет 8360 - 2486 = 5 874 тыс. рублей. В него входят все те педагоги, которые реально занимаются оказанием образовательных услуг.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0" shapeId="0">
      <text>
        <r>
          <rPr>
            <sz val="9"/>
            <color indexed="81"/>
            <rFont val="Tahoma"/>
            <charset val="1"/>
          </rPr>
          <t xml:space="preserve">Общий ФОТ прочего персонала всех организаций составляет 26 582 тыс. рублей. В то же время, часть педагогического персонала, занимающаяся проведением работ, не учтена в ФОТ педагогических работников (2 486 тыс. рублей). Тогда показываем ФОТ прочего персонала также скорректированный на тот персонал, что условно отнесен к работам:  
26 582 * (1 - (2 486/(49 735 + 8 360))= 26 582 * (1- 0,043)=26 582 *0,957=25 438 тыс. рублей.
То есть часть ФОТа прочего персонала (пропорционально доле неучтенного ФОТа педагогов) не включается в расчет.
</t>
        </r>
      </text>
    </comment>
    <comment ref="D20" authorId="0" shapeId="0">
      <text>
        <r>
          <rPr>
            <sz val="9"/>
            <color indexed="81"/>
            <rFont val="Tahoma"/>
            <family val="2"/>
            <charset val="204"/>
          </rPr>
          <t>Указанные организации ДОД при реализации общеразвивающих программ используют следующее количество учебных кабинетов (включая спортивные залы): учреждение №1- 12 ед., учреждение №2 - 13 ед., учреждение №3 - 11 ед.
Т.о. стр. 12 = 12+13+11 = 36 ед.</t>
        </r>
      </text>
    </comment>
  </commentList>
</comments>
</file>

<file path=xl/sharedStrings.xml><?xml version="1.0" encoding="utf-8"?>
<sst xmlns="http://schemas.openxmlformats.org/spreadsheetml/2006/main" count="130" uniqueCount="56">
  <si>
    <t>№</t>
  </si>
  <si>
    <t>ед. измерения</t>
  </si>
  <si>
    <t>городская</t>
  </si>
  <si>
    <t>сельская</t>
  </si>
  <si>
    <t>тыс. рублей</t>
  </si>
  <si>
    <t>Средние расходы в расчете на одного педагога на приобретение услуг по повышению квалификации (если бесплатно обучаются, то возьмите рыночную цену, так как ФЗ-273 уже давно поменял этот принцип), плюс средние расходы на проживание и проезд (можете посчитать как "доля, обучающихся с выездом * расходы на этот выезд и пребывание). То есть указывайте "сколько стоит обучить одного педагога дополнительного образования"</t>
  </si>
  <si>
    <t>Средние расходы в расчете на одного педагога на медицинские осмотры, курсы по охране труда и пр. мероприятия, определяющие допуск к работе, в расчете на ОДИН год</t>
  </si>
  <si>
    <t>Средняя заработная плата педагогических работников в месяц (известная нам как "целевая": в соответствии с требованиями Указа Президента Российской Федерации от 1 июня 2012 года №761)</t>
  </si>
  <si>
    <t>Общее число занятых ставок педагогов дополнительного образования</t>
  </si>
  <si>
    <t>ставок</t>
  </si>
  <si>
    <t>Число педагогов дополнительного образования за исключением внешних совместителей. Показывайте число физических лиц.</t>
  </si>
  <si>
    <t>человек</t>
  </si>
  <si>
    <t>Фонд оплаты труда (без начислений) педагогов дополнительного образования организаций дополнительного образования (всех)</t>
  </si>
  <si>
    <t>Число календарных дней отпуска у педагогических работников в муниципалитете</t>
  </si>
  <si>
    <t>дней</t>
  </si>
  <si>
    <t>Общее количество кабинетов, используемых организациями дополнительного образования для реализации программ дополнительного образования (учебных кабинетов)</t>
  </si>
  <si>
    <t>ед.</t>
  </si>
  <si>
    <t>i0</t>
  </si>
  <si>
    <t>i1</t>
  </si>
  <si>
    <t>i2</t>
  </si>
  <si>
    <t>i3</t>
  </si>
  <si>
    <t>Совокупные расходы на коммунальные услуги (всего)</t>
  </si>
  <si>
    <t>Совокупные расходы на приобретение 50% тепловой энергии и 10% элекроэнергии</t>
  </si>
  <si>
    <t>тыс. рублей в год</t>
  </si>
  <si>
    <t>Средние расходы в расчете на одного работника в год на компенсацию расходов на оплату стоимости проезда и провоза багажа к месту использования отпуска и обратно для работников и членов их семей (в случае, если на сегодняшний день указанные расходы включаются в объем обеспечения муниципального задания)</t>
  </si>
  <si>
    <t>Полное число ставок, занимаемых педагогами дополнительного образования, указанными выше (то есть за исключением внешних совместителей). Нам важно рассчитать сколько в среднем ставок приходится на одного педагогического работника</t>
  </si>
  <si>
    <t>Абатский район</t>
  </si>
  <si>
    <t>Армизонский район</t>
  </si>
  <si>
    <t>Вагайский район</t>
  </si>
  <si>
    <t>Викуловский район</t>
  </si>
  <si>
    <t>Голышмановский район</t>
  </si>
  <si>
    <t>Заводоуковск</t>
  </si>
  <si>
    <t>Заводоуковский район</t>
  </si>
  <si>
    <t>Исетский район</t>
  </si>
  <si>
    <t>Ишимский район</t>
  </si>
  <si>
    <t>Казанский район</t>
  </si>
  <si>
    <t>Нижнетавдинский район</t>
  </si>
  <si>
    <t>Омутинский район</t>
  </si>
  <si>
    <t>Сладковский район</t>
  </si>
  <si>
    <t>Сорокинский район</t>
  </si>
  <si>
    <t>Тобольск</t>
  </si>
  <si>
    <t>Тобольский район</t>
  </si>
  <si>
    <t>Тюменский район</t>
  </si>
  <si>
    <t>Тюмень</t>
  </si>
  <si>
    <t>Уватский район</t>
  </si>
  <si>
    <t>Упоровский район</t>
  </si>
  <si>
    <t>Ялуторовск</t>
  </si>
  <si>
    <t>Ялуторовский район</t>
  </si>
  <si>
    <t>Ярковский район</t>
  </si>
  <si>
    <t>Фонд оплаты труда (без начислений) иных педагогических работников организаций дополнительного образования (всех, которые фактически обеспечивают реализацию программ дополнительного образования. Внимание: при указании фонда ЗП, приходящегося на педагогов организаторов и прочих педагогов, участвующих в выполнении работ, показывайте только долю ФОТ, которую можно отнести на оказание услуг)</t>
  </si>
  <si>
    <t>Скорректированный фонд оплаты труда (без начислений) иных работников (непедагогических) организаций дополнительного образования (всех, если нет "случайных" кадров)</t>
  </si>
  <si>
    <t>В строке указывается совокупный объем расходов организаций дополнительного образования на услуги по содержанию объектов недвижимого и особо ценного движимого имущества, включая проведение текущего ремонта и мероприятий по обеспечению санитарно-эпидемиологических требований, противопожарной безопасности, охранной сигнализации, приобретение расходных материалов, необходимых для организации предоставления образовательных услуг (используемых для обслуживания имущества), услуги связи.</t>
  </si>
  <si>
    <r>
      <t xml:space="preserve">Уважаемые коллеги! </t>
    </r>
    <r>
      <rPr>
        <b/>
        <sz val="10"/>
        <rFont val="Times New Roman"/>
        <family val="1"/>
        <charset val="204"/>
      </rPr>
      <t>Обратите внимание</t>
    </r>
    <r>
      <rPr>
        <sz val="10"/>
        <color theme="1"/>
        <rFont val="Times New Roman"/>
        <family val="1"/>
        <charset val="204"/>
      </rPr>
      <t xml:space="preserve">, что в таблице вы отдельно показываете средние значения для организаций, расположенных в городской и сельской местностях. Если в какой-то местности нет организаций, не заполняете соответствующий столбец.
</t>
    </r>
    <r>
      <rPr>
        <b/>
        <sz val="10"/>
        <color theme="1"/>
        <rFont val="Times New Roman"/>
        <family val="1"/>
        <charset val="204"/>
      </rPr>
      <t xml:space="preserve">Обращайте внимание на единицы измерения!
</t>
    </r>
    <r>
      <rPr>
        <b/>
        <sz val="10"/>
        <color rgb="FFFF0000"/>
        <rFont val="Times New Roman"/>
        <family val="1"/>
        <charset val="204"/>
      </rPr>
      <t xml:space="preserve">
Внимание: показывайте только расходы, ставки и кабинеты, приходящиеся на ОБЩЕРАЗВИВАЮЩИЕ программы. Не показывайте прочие мероприятия (работы), прочие услуги и предпрофессиональные программы!!!!</t>
    </r>
  </si>
  <si>
    <t>Наименование/Расшифровка показателя (данные по расходам за весь 2019 год (январь - декабрь), плановые)</t>
  </si>
  <si>
    <t>Скорректированный  фонд оплаты труда (без начислений) иных работников (непедагогических) организаций дополнительного образования (всех, если нет "случайных" кадров)</t>
  </si>
  <si>
    <t>ПРИМЕР ЗАПОЛНЕНИЯ!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</si>
</sst>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16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charset val="1"/>
    </font>
    <font>
      <sz val="20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AEEF3"/>
      </patternFill>
    </fill>
    <fill>
      <patternFill patternType="solid">
        <fgColor theme="0" tint="-4.9989318521683403E-2"/>
        <bgColor rgb="FFDAEEF3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/>
  </cellStyleXfs>
  <cellXfs count="22">
    <xf numFmtId="0" fontId="0" fillId="0" borderId="0" xfId="0"/>
    <xf numFmtId="0" fontId="6" fillId="3" borderId="0" xfId="0" applyFont="1" applyFill="1" applyBorder="1"/>
    <xf numFmtId="0" fontId="3" fillId="3" borderId="0" xfId="0" applyFont="1" applyFill="1" applyAlignment="1">
      <alignment horizontal="center" vertical="center" wrapText="1"/>
    </xf>
    <xf numFmtId="0" fontId="0" fillId="3" borderId="0" xfId="0" applyFill="1"/>
    <xf numFmtId="164" fontId="3" fillId="3" borderId="3" xfId="1" applyNumberFormat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3" fillId="3" borderId="0" xfId="1" applyFont="1" applyFill="1" applyAlignment="1">
      <alignment horizontal="center" vertical="center" wrapText="1"/>
    </xf>
    <xf numFmtId="2" fontId="8" fillId="3" borderId="0" xfId="1" applyNumberFormat="1" applyFont="1" applyFill="1" applyAlignment="1">
      <alignment horizontal="center"/>
    </xf>
    <xf numFmtId="2" fontId="3" fillId="5" borderId="3" xfId="1" applyNumberFormat="1" applyFont="1" applyFill="1" applyBorder="1" applyAlignment="1" applyProtection="1">
      <alignment horizontal="center" vertical="center" wrapText="1"/>
      <protection locked="0"/>
    </xf>
    <xf numFmtId="0" fontId="3" fillId="5" borderId="3" xfId="1" applyNumberFormat="1" applyFont="1" applyFill="1" applyBorder="1" applyAlignment="1" applyProtection="1">
      <alignment horizontal="center" vertical="center" wrapText="1"/>
      <protection locked="0"/>
    </xf>
    <xf numFmtId="2" fontId="10" fillId="3" borderId="0" xfId="1" applyNumberFormat="1" applyFont="1" applyFill="1" applyAlignment="1">
      <alignment horizontal="center"/>
    </xf>
    <xf numFmtId="2" fontId="10" fillId="3" borderId="0" xfId="0" applyNumberFormat="1" applyFont="1" applyFill="1" applyAlignment="1" applyProtection="1">
      <alignment horizontal="center"/>
      <protection hidden="1"/>
    </xf>
    <xf numFmtId="2" fontId="0" fillId="0" borderId="0" xfId="0" applyNumberFormat="1"/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0" xfId="0" applyFill="1"/>
    <xf numFmtId="0" fontId="1" fillId="2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16">
    <dxf>
      <fill>
        <patternFill patternType="solid">
          <fgColor rgb="FFF4C7C3"/>
          <bgColor rgb="FFF4C7C3"/>
        </patternFill>
      </fill>
      <border>
        <left/>
        <right/>
        <top/>
        <bottom/>
      </border>
    </dxf>
    <dxf>
      <fill>
        <patternFill patternType="solid">
          <fgColor rgb="FFF4C7C3"/>
          <bgColor rgb="FFF4C7C3"/>
        </patternFill>
      </fill>
      <border>
        <left/>
        <right/>
        <top/>
        <bottom/>
      </border>
    </dxf>
    <dxf>
      <fill>
        <patternFill patternType="solid">
          <fgColor rgb="FFF4C7C3"/>
          <bgColor rgb="FFF4C7C3"/>
        </patternFill>
      </fill>
      <border>
        <left/>
        <right/>
        <top/>
        <bottom/>
      </border>
    </dxf>
    <dxf>
      <fill>
        <patternFill patternType="solid">
          <fgColor rgb="FFF4C7C3"/>
          <bgColor rgb="FFF4C7C3"/>
        </patternFill>
      </fill>
      <border>
        <left/>
        <right/>
        <top/>
        <bottom/>
      </border>
    </dxf>
    <dxf>
      <fill>
        <patternFill patternType="solid">
          <fgColor rgb="FFF4C7C3"/>
          <bgColor rgb="FFF4C7C3"/>
        </patternFill>
      </fill>
      <border>
        <left/>
        <right/>
        <top/>
        <bottom/>
      </border>
    </dxf>
    <dxf>
      <fill>
        <patternFill patternType="solid">
          <fgColor rgb="FFF4C7C3"/>
          <bgColor rgb="FFF4C7C3"/>
        </patternFill>
      </fill>
      <border>
        <left/>
        <right/>
        <top/>
        <bottom/>
      </border>
    </dxf>
    <dxf>
      <fill>
        <patternFill patternType="solid">
          <fgColor rgb="FFF4C7C3"/>
          <bgColor rgb="FFF4C7C3"/>
        </patternFill>
      </fill>
      <border>
        <left/>
        <right/>
        <top/>
        <bottom/>
      </border>
    </dxf>
    <dxf>
      <fill>
        <patternFill patternType="solid">
          <fgColor rgb="FFF4C7C3"/>
          <bgColor rgb="FFF4C7C3"/>
        </patternFill>
      </fill>
      <border>
        <left/>
        <right/>
        <top/>
        <bottom/>
      </border>
    </dxf>
    <dxf>
      <fill>
        <patternFill patternType="solid">
          <fgColor rgb="FFF4C7C3"/>
          <bgColor rgb="FFF4C7C3"/>
        </patternFill>
      </fill>
      <border>
        <left/>
        <right/>
        <top/>
        <bottom/>
      </border>
    </dxf>
    <dxf>
      <fill>
        <patternFill patternType="solid">
          <fgColor rgb="FFF4C7C3"/>
          <bgColor rgb="FFF4C7C3"/>
        </patternFill>
      </fill>
      <border>
        <left/>
        <right/>
        <top/>
        <bottom/>
      </border>
    </dxf>
    <dxf>
      <fill>
        <patternFill patternType="solid">
          <fgColor rgb="FFF4C7C3"/>
          <bgColor rgb="FFF4C7C3"/>
        </patternFill>
      </fill>
      <border>
        <left/>
        <right/>
        <top/>
        <bottom/>
      </border>
    </dxf>
    <dxf>
      <fill>
        <patternFill patternType="solid">
          <fgColor rgb="FFF4C7C3"/>
          <bgColor rgb="FFF4C7C3"/>
        </patternFill>
      </fill>
      <border>
        <left/>
        <right/>
        <top/>
        <bottom/>
      </border>
    </dxf>
    <dxf>
      <fill>
        <patternFill patternType="solid">
          <fgColor rgb="FFF4C7C3"/>
          <bgColor rgb="FFF4C7C3"/>
        </patternFill>
      </fill>
      <border>
        <left/>
        <right/>
        <top/>
        <bottom/>
      </border>
    </dxf>
    <dxf>
      <fill>
        <patternFill patternType="solid">
          <fgColor rgb="FFF4C7C3"/>
          <bgColor rgb="FFF4C7C3"/>
        </patternFill>
      </fill>
      <border>
        <left/>
        <right/>
        <top/>
        <bottom/>
      </border>
    </dxf>
    <dxf>
      <fill>
        <patternFill patternType="solid">
          <fgColor rgb="FFF4C7C3"/>
          <bgColor rgb="FFF4C7C3"/>
        </patternFill>
      </fill>
      <border>
        <left/>
        <right/>
        <top/>
        <bottom/>
      </border>
    </dxf>
    <dxf>
      <fill>
        <patternFill patternType="solid">
          <fgColor rgb="FFF4C7C3"/>
          <bgColor rgb="FFF4C7C3"/>
        </patternFill>
      </fill>
      <border>
        <left/>
        <right/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topLeftCell="A4" zoomScale="85" zoomScaleNormal="85" workbookViewId="0">
      <selection activeCell="E6" sqref="E6"/>
    </sheetView>
  </sheetViews>
  <sheetFormatPr defaultColWidth="0" defaultRowHeight="15" zeroHeight="1" x14ac:dyDescent="0.25"/>
  <cols>
    <col min="1" max="1" width="4.5703125" customWidth="1"/>
    <col min="2" max="2" width="76" customWidth="1"/>
    <col min="3" max="3" width="16.85546875" customWidth="1"/>
    <col min="4" max="5" width="20.85546875" customWidth="1"/>
    <col min="6" max="6" width="9.140625" hidden="1" customWidth="1"/>
    <col min="7" max="10" width="0" hidden="1" customWidth="1"/>
    <col min="11" max="16384" width="9.140625" hidden="1"/>
  </cols>
  <sheetData>
    <row r="1" spans="1:10" ht="119.25" customHeight="1" x14ac:dyDescent="0.25">
      <c r="A1" s="16" t="s">
        <v>52</v>
      </c>
      <c r="B1" s="16"/>
      <c r="C1" s="16"/>
      <c r="D1" s="16"/>
      <c r="E1" s="16"/>
      <c r="J1" t="s">
        <v>26</v>
      </c>
    </row>
    <row r="2" spans="1:10" x14ac:dyDescent="0.25">
      <c r="A2" s="1"/>
      <c r="B2" s="1"/>
      <c r="C2" s="1"/>
      <c r="D2" s="2"/>
      <c r="E2" s="2"/>
      <c r="J2" t="s">
        <v>27</v>
      </c>
    </row>
    <row r="3" spans="1:10" x14ac:dyDescent="0.25">
      <c r="A3" s="2"/>
      <c r="B3" s="2"/>
      <c r="C3" s="2"/>
      <c r="D3" s="2"/>
      <c r="E3" s="2"/>
      <c r="J3" t="s">
        <v>28</v>
      </c>
    </row>
    <row r="4" spans="1:10" x14ac:dyDescent="0.25">
      <c r="A4" s="17" t="s">
        <v>0</v>
      </c>
      <c r="B4" s="17" t="s">
        <v>53</v>
      </c>
      <c r="C4" s="17" t="s">
        <v>1</v>
      </c>
      <c r="D4" s="19" t="s">
        <v>2</v>
      </c>
      <c r="E4" s="19" t="s">
        <v>3</v>
      </c>
      <c r="J4" t="s">
        <v>29</v>
      </c>
    </row>
    <row r="5" spans="1:10" x14ac:dyDescent="0.25">
      <c r="A5" s="18"/>
      <c r="B5" s="18"/>
      <c r="C5" s="18"/>
      <c r="D5" s="20"/>
      <c r="E5" s="20"/>
      <c r="J5" t="s">
        <v>30</v>
      </c>
    </row>
    <row r="6" spans="1:10" ht="120" x14ac:dyDescent="0.25">
      <c r="A6" s="4">
        <v>42736</v>
      </c>
      <c r="B6" s="5" t="s">
        <v>51</v>
      </c>
      <c r="C6" s="5" t="s">
        <v>4</v>
      </c>
      <c r="D6" s="8"/>
      <c r="E6" s="8"/>
      <c r="J6" t="s">
        <v>31</v>
      </c>
    </row>
    <row r="7" spans="1:10" x14ac:dyDescent="0.25">
      <c r="A7" s="4">
        <v>42767</v>
      </c>
      <c r="B7" s="5" t="s">
        <v>21</v>
      </c>
      <c r="C7" s="5" t="s">
        <v>4</v>
      </c>
      <c r="D7" s="8"/>
      <c r="E7" s="8"/>
      <c r="J7" t="s">
        <v>32</v>
      </c>
    </row>
    <row r="8" spans="1:10" ht="30" x14ac:dyDescent="0.25">
      <c r="A8" s="4">
        <v>42795</v>
      </c>
      <c r="B8" s="5" t="s">
        <v>22</v>
      </c>
      <c r="C8" s="5" t="s">
        <v>4</v>
      </c>
      <c r="D8" s="8"/>
      <c r="E8" s="8"/>
      <c r="J8" t="s">
        <v>33</v>
      </c>
    </row>
    <row r="9" spans="1:10" ht="93.75" customHeight="1" x14ac:dyDescent="0.25">
      <c r="A9" s="5">
        <v>2</v>
      </c>
      <c r="B9" s="5" t="s">
        <v>5</v>
      </c>
      <c r="C9" s="5" t="s">
        <v>4</v>
      </c>
      <c r="D9" s="8"/>
      <c r="E9" s="8"/>
      <c r="J9" t="s">
        <v>34</v>
      </c>
    </row>
    <row r="10" spans="1:10" ht="45" x14ac:dyDescent="0.25">
      <c r="A10" s="5">
        <v>3</v>
      </c>
      <c r="B10" s="5" t="s">
        <v>6</v>
      </c>
      <c r="C10" s="5" t="s">
        <v>23</v>
      </c>
      <c r="D10" s="8"/>
      <c r="E10" s="8"/>
      <c r="J10" t="s">
        <v>35</v>
      </c>
    </row>
    <row r="11" spans="1:10" ht="75" x14ac:dyDescent="0.25">
      <c r="A11" s="4">
        <v>42738</v>
      </c>
      <c r="B11" s="5" t="s">
        <v>24</v>
      </c>
      <c r="C11" s="5" t="s">
        <v>23</v>
      </c>
      <c r="D11" s="8"/>
      <c r="E11" s="8"/>
      <c r="J11" t="s">
        <v>36</v>
      </c>
    </row>
    <row r="12" spans="1:10" ht="45" x14ac:dyDescent="0.25">
      <c r="A12" s="5">
        <v>4</v>
      </c>
      <c r="B12" s="5" t="s">
        <v>7</v>
      </c>
      <c r="C12" s="5" t="s">
        <v>4</v>
      </c>
      <c r="D12" s="8"/>
      <c r="E12" s="8"/>
      <c r="J12" t="s">
        <v>37</v>
      </c>
    </row>
    <row r="13" spans="1:10" x14ac:dyDescent="0.25">
      <c r="A13" s="5">
        <v>5</v>
      </c>
      <c r="B13" s="5" t="s">
        <v>8</v>
      </c>
      <c r="C13" s="5" t="s">
        <v>9</v>
      </c>
      <c r="D13" s="8"/>
      <c r="E13" s="8"/>
      <c r="J13" t="s">
        <v>38</v>
      </c>
    </row>
    <row r="14" spans="1:10" ht="30" x14ac:dyDescent="0.25">
      <c r="A14" s="5">
        <v>6</v>
      </c>
      <c r="B14" s="5" t="s">
        <v>10</v>
      </c>
      <c r="C14" s="5" t="s">
        <v>11</v>
      </c>
      <c r="D14" s="9"/>
      <c r="E14" s="9"/>
      <c r="J14" t="s">
        <v>39</v>
      </c>
    </row>
    <row r="15" spans="1:10" ht="60" x14ac:dyDescent="0.25">
      <c r="A15" s="5">
        <v>7</v>
      </c>
      <c r="B15" s="5" t="s">
        <v>25</v>
      </c>
      <c r="C15" s="5" t="s">
        <v>9</v>
      </c>
      <c r="D15" s="8"/>
      <c r="E15" s="8"/>
      <c r="J15" t="s">
        <v>40</v>
      </c>
    </row>
    <row r="16" spans="1:10" ht="30" x14ac:dyDescent="0.25">
      <c r="A16" s="5">
        <v>8</v>
      </c>
      <c r="B16" s="5" t="s">
        <v>12</v>
      </c>
      <c r="C16" s="5" t="s">
        <v>4</v>
      </c>
      <c r="D16" s="8"/>
      <c r="E16" s="8"/>
      <c r="J16" t="s">
        <v>41</v>
      </c>
    </row>
    <row r="17" spans="1:10" ht="90" x14ac:dyDescent="0.25">
      <c r="A17" s="5">
        <v>9</v>
      </c>
      <c r="B17" s="5" t="s">
        <v>49</v>
      </c>
      <c r="C17" s="5" t="s">
        <v>4</v>
      </c>
      <c r="D17" s="8"/>
      <c r="E17" s="8"/>
      <c r="J17" t="s">
        <v>42</v>
      </c>
    </row>
    <row r="18" spans="1:10" ht="45" x14ac:dyDescent="0.25">
      <c r="A18" s="5">
        <v>10</v>
      </c>
      <c r="B18" s="5" t="s">
        <v>50</v>
      </c>
      <c r="C18" s="5" t="s">
        <v>4</v>
      </c>
      <c r="D18" s="8"/>
      <c r="E18" s="8"/>
      <c r="J18" t="s">
        <v>43</v>
      </c>
    </row>
    <row r="19" spans="1:10" ht="30" x14ac:dyDescent="0.25">
      <c r="A19" s="5">
        <v>11</v>
      </c>
      <c r="B19" s="5" t="s">
        <v>13</v>
      </c>
      <c r="C19" s="5" t="s">
        <v>14</v>
      </c>
      <c r="D19" s="9"/>
      <c r="E19" s="9"/>
      <c r="J19" t="s">
        <v>44</v>
      </c>
    </row>
    <row r="20" spans="1:10" ht="45" x14ac:dyDescent="0.25">
      <c r="A20" s="5">
        <v>12</v>
      </c>
      <c r="B20" s="5" t="s">
        <v>15</v>
      </c>
      <c r="C20" s="5" t="s">
        <v>16</v>
      </c>
      <c r="D20" s="9"/>
      <c r="E20" s="9"/>
      <c r="J20" t="s">
        <v>45</v>
      </c>
    </row>
    <row r="21" spans="1:10" hidden="1" x14ac:dyDescent="0.25">
      <c r="A21" s="6"/>
      <c r="B21" s="6"/>
      <c r="C21" s="6"/>
      <c r="D21" s="6"/>
      <c r="E21" s="6"/>
      <c r="J21" t="s">
        <v>46</v>
      </c>
    </row>
    <row r="22" spans="1:10" hidden="1" x14ac:dyDescent="0.25">
      <c r="A22" s="6"/>
      <c r="B22" s="6"/>
      <c r="C22" s="6"/>
      <c r="D22" s="6"/>
      <c r="E22" s="6"/>
      <c r="J22" t="s">
        <v>47</v>
      </c>
    </row>
    <row r="23" spans="1:10" hidden="1" x14ac:dyDescent="0.25">
      <c r="A23" s="7"/>
      <c r="B23" s="7"/>
      <c r="C23" s="10" t="s">
        <v>17</v>
      </c>
      <c r="D23" s="11" t="e">
        <f>(D6+D7-D8)/34/D20</f>
        <v>#DIV/0!</v>
      </c>
      <c r="E23" s="11" t="e">
        <f>(E6+E7-E8)/34/E20</f>
        <v>#DIV/0!</v>
      </c>
      <c r="J23" t="s">
        <v>48</v>
      </c>
    </row>
    <row r="24" spans="1:10" hidden="1" x14ac:dyDescent="0.25">
      <c r="A24" s="7"/>
      <c r="B24" s="7"/>
      <c r="C24" s="10" t="s">
        <v>18</v>
      </c>
      <c r="D24" s="11" t="e">
        <f>(D17+D16)/D16</f>
        <v>#DIV/0!</v>
      </c>
      <c r="E24" s="11" t="e">
        <f>(E17+E16)/E16</f>
        <v>#DIV/0!</v>
      </c>
    </row>
    <row r="25" spans="1:10" hidden="1" x14ac:dyDescent="0.25">
      <c r="A25" s="7"/>
      <c r="B25" s="7"/>
      <c r="C25" s="10" t="s">
        <v>19</v>
      </c>
      <c r="D25" s="11" t="e">
        <f>D18/(D17+D16)</f>
        <v>#DIV/0!</v>
      </c>
      <c r="E25" s="11" t="e">
        <f>E18/(E17+E16)</f>
        <v>#DIV/0!</v>
      </c>
    </row>
    <row r="26" spans="1:10" hidden="1" x14ac:dyDescent="0.25">
      <c r="A26" s="7"/>
      <c r="B26" s="7"/>
      <c r="C26" s="10" t="s">
        <v>20</v>
      </c>
      <c r="D26" s="11" t="e">
        <f>(D13*18)/D20</f>
        <v>#DIV/0!</v>
      </c>
      <c r="E26" s="11" t="e">
        <f>(E13*18)/E20</f>
        <v>#DIV/0!</v>
      </c>
    </row>
    <row r="27" spans="1:10" hidden="1" x14ac:dyDescent="0.25">
      <c r="A27" s="3"/>
      <c r="B27" s="3"/>
      <c r="C27" s="3"/>
      <c r="D27" s="3"/>
      <c r="E27" s="3"/>
    </row>
    <row r="28" spans="1:10" hidden="1" x14ac:dyDescent="0.25">
      <c r="A28" s="3"/>
      <c r="B28" s="3"/>
      <c r="C28" s="3"/>
      <c r="D28" s="3"/>
      <c r="E28" s="3"/>
    </row>
    <row r="29" spans="1:10" hidden="1" x14ac:dyDescent="0.25"/>
    <row r="30" spans="1:10" hidden="1" x14ac:dyDescent="0.25"/>
    <row r="31" spans="1:10" hidden="1" x14ac:dyDescent="0.25"/>
    <row r="32" spans="1:10" hidden="1" x14ac:dyDescent="0.25"/>
    <row r="33" hidden="1" x14ac:dyDescent="0.25"/>
    <row r="34" hidden="1" x14ac:dyDescent="0.25"/>
    <row r="35" hidden="1" x14ac:dyDescent="0.25"/>
    <row r="36" hidden="1" x14ac:dyDescent="0.25"/>
    <row r="37" x14ac:dyDescent="0.25"/>
  </sheetData>
  <sheetProtection password="C60B" sheet="1" objects="1" scenarios="1" formatRows="0"/>
  <mergeCells count="6">
    <mergeCell ref="A1:E1"/>
    <mergeCell ref="A4:A5"/>
    <mergeCell ref="B4:B5"/>
    <mergeCell ref="C4:C5"/>
    <mergeCell ref="D4:D5"/>
    <mergeCell ref="E4:E5"/>
  </mergeCells>
  <conditionalFormatting sqref="D23:E23">
    <cfRule type="cellIs" dxfId="15" priority="1" operator="greaterThan">
      <formula>5</formula>
    </cfRule>
  </conditionalFormatting>
  <conditionalFormatting sqref="D23:E23">
    <cfRule type="cellIs" dxfId="14" priority="2" operator="lessThan">
      <formula>0.5</formula>
    </cfRule>
  </conditionalFormatting>
  <conditionalFormatting sqref="D24:E24">
    <cfRule type="cellIs" dxfId="13" priority="3" operator="greaterThan">
      <formula>1.5</formula>
    </cfRule>
  </conditionalFormatting>
  <conditionalFormatting sqref="D24:E24">
    <cfRule type="cellIs" dxfId="12" priority="4" operator="lessThan">
      <formula>0.9</formula>
    </cfRule>
  </conditionalFormatting>
  <conditionalFormatting sqref="D25:E25">
    <cfRule type="cellIs" dxfId="11" priority="5" operator="greaterThan">
      <formula>0.9</formula>
    </cfRule>
  </conditionalFormatting>
  <conditionalFormatting sqref="D25:E25">
    <cfRule type="cellIs" dxfId="10" priority="6" operator="lessThan">
      <formula>0.2</formula>
    </cfRule>
  </conditionalFormatting>
  <conditionalFormatting sqref="D26:E26">
    <cfRule type="cellIs" dxfId="9" priority="7" operator="greaterThan">
      <formula>75</formula>
    </cfRule>
  </conditionalFormatting>
  <conditionalFormatting sqref="D26:E26">
    <cfRule type="cellIs" dxfId="8" priority="8" operator="lessThan">
      <formula>14</formula>
    </cfRule>
  </conditionalFormatting>
  <dataValidations count="2">
    <dataValidation type="whole" allowBlank="1" showInputMessage="1" showErrorMessage="1" sqref="D14:E14 D20:E20">
      <formula1>0</formula1>
      <formula2>10000</formula2>
    </dataValidation>
    <dataValidation type="whole" allowBlank="1" showInputMessage="1" showErrorMessage="1" sqref="D19:E19">
      <formula1>28</formula1>
      <formula2>90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7"/>
  <sheetViews>
    <sheetView topLeftCell="A10" zoomScale="85" zoomScaleNormal="85" workbookViewId="0">
      <selection activeCell="B9" sqref="B9"/>
    </sheetView>
  </sheetViews>
  <sheetFormatPr defaultColWidth="0" defaultRowHeight="15" customHeight="1" zeroHeight="1" x14ac:dyDescent="0.25"/>
  <cols>
    <col min="1" max="1" width="4.5703125" customWidth="1"/>
    <col min="2" max="2" width="76" customWidth="1"/>
    <col min="3" max="3" width="16.85546875" customWidth="1"/>
    <col min="4" max="4" width="20.85546875" customWidth="1"/>
    <col min="5" max="5" width="119.85546875" customWidth="1"/>
    <col min="6" max="6" width="9.140625" hidden="1" customWidth="1"/>
    <col min="7" max="10" width="0" hidden="1" customWidth="1"/>
    <col min="11" max="16384" width="9.140625" hidden="1"/>
  </cols>
  <sheetData>
    <row r="1" spans="1:10" ht="119.25" customHeight="1" x14ac:dyDescent="0.25">
      <c r="A1" s="21" t="s">
        <v>55</v>
      </c>
      <c r="B1" s="16"/>
      <c r="C1" s="16"/>
      <c r="D1" s="16"/>
      <c r="E1" s="16"/>
      <c r="J1" t="s">
        <v>26</v>
      </c>
    </row>
    <row r="2" spans="1:10" x14ac:dyDescent="0.25">
      <c r="A2" s="1"/>
      <c r="B2" s="1"/>
      <c r="C2" s="1"/>
      <c r="D2" s="2"/>
      <c r="E2" s="2"/>
      <c r="J2" t="s">
        <v>27</v>
      </c>
    </row>
    <row r="3" spans="1:10" x14ac:dyDescent="0.25">
      <c r="A3" s="2"/>
      <c r="B3" s="2"/>
      <c r="C3" s="2"/>
      <c r="D3" s="2"/>
      <c r="E3" s="2"/>
      <c r="J3" t="s">
        <v>28</v>
      </c>
    </row>
    <row r="4" spans="1:10" x14ac:dyDescent="0.25">
      <c r="A4" s="17" t="s">
        <v>0</v>
      </c>
      <c r="B4" s="17" t="s">
        <v>53</v>
      </c>
      <c r="C4" s="17" t="s">
        <v>1</v>
      </c>
      <c r="D4" s="19" t="s">
        <v>2</v>
      </c>
      <c r="E4" s="19" t="s">
        <v>3</v>
      </c>
      <c r="J4" t="s">
        <v>29</v>
      </c>
    </row>
    <row r="5" spans="1:10" x14ac:dyDescent="0.25">
      <c r="A5" s="18"/>
      <c r="B5" s="18"/>
      <c r="C5" s="18"/>
      <c r="D5" s="20"/>
      <c r="E5" s="20"/>
      <c r="J5" t="s">
        <v>30</v>
      </c>
    </row>
    <row r="6" spans="1:10" ht="120" x14ac:dyDescent="0.25">
      <c r="A6" s="4">
        <v>42736</v>
      </c>
      <c r="B6" s="5" t="s">
        <v>51</v>
      </c>
      <c r="C6" s="5" t="s">
        <v>4</v>
      </c>
      <c r="D6" s="8">
        <v>3360.4</v>
      </c>
      <c r="E6" s="8"/>
      <c r="J6" t="s">
        <v>31</v>
      </c>
    </row>
    <row r="7" spans="1:10" x14ac:dyDescent="0.25">
      <c r="A7" s="4">
        <v>42767</v>
      </c>
      <c r="B7" s="5" t="s">
        <v>21</v>
      </c>
      <c r="C7" s="5" t="s">
        <v>4</v>
      </c>
      <c r="D7" s="8">
        <v>3100</v>
      </c>
      <c r="E7" s="8"/>
      <c r="J7" t="s">
        <v>32</v>
      </c>
    </row>
    <row r="8" spans="1:10" ht="22.5" customHeight="1" x14ac:dyDescent="0.25">
      <c r="A8" s="4">
        <v>42795</v>
      </c>
      <c r="B8" s="5" t="s">
        <v>22</v>
      </c>
      <c r="C8" s="5" t="s">
        <v>4</v>
      </c>
      <c r="D8" s="8">
        <v>1239.5999999999999</v>
      </c>
      <c r="E8" s="15"/>
      <c r="J8" t="s">
        <v>33</v>
      </c>
    </row>
    <row r="9" spans="1:10" ht="109.5" customHeight="1" x14ac:dyDescent="0.25">
      <c r="A9" s="5">
        <v>2</v>
      </c>
      <c r="B9" s="5" t="s">
        <v>5</v>
      </c>
      <c r="C9" s="5" t="s">
        <v>4</v>
      </c>
      <c r="D9" s="8">
        <v>10.73</v>
      </c>
      <c r="E9" s="8"/>
      <c r="J9" t="s">
        <v>34</v>
      </c>
    </row>
    <row r="10" spans="1:10" ht="78.75" customHeight="1" x14ac:dyDescent="0.25">
      <c r="A10" s="5">
        <v>3</v>
      </c>
      <c r="B10" s="5" t="s">
        <v>6</v>
      </c>
      <c r="C10" s="5" t="s">
        <v>23</v>
      </c>
      <c r="D10" s="8">
        <v>7.1</v>
      </c>
      <c r="E10" s="8"/>
      <c r="J10" t="s">
        <v>35</v>
      </c>
    </row>
    <row r="11" spans="1:10" ht="99.75" customHeight="1" x14ac:dyDescent="0.25">
      <c r="A11" s="4">
        <v>42738</v>
      </c>
      <c r="B11" s="5" t="s">
        <v>24</v>
      </c>
      <c r="C11" s="5" t="s">
        <v>23</v>
      </c>
      <c r="D11" s="8">
        <v>0</v>
      </c>
      <c r="E11" s="8"/>
      <c r="J11" t="s">
        <v>36</v>
      </c>
    </row>
    <row r="12" spans="1:10" ht="60" customHeight="1" x14ac:dyDescent="0.25">
      <c r="A12" s="5">
        <v>4</v>
      </c>
      <c r="B12" s="5" t="s">
        <v>7</v>
      </c>
      <c r="C12" s="5" t="s">
        <v>4</v>
      </c>
      <c r="D12" s="8">
        <v>35.799999999999997</v>
      </c>
      <c r="E12" s="8"/>
      <c r="J12" t="s">
        <v>37</v>
      </c>
    </row>
    <row r="13" spans="1:10" ht="101.25" customHeight="1" x14ac:dyDescent="0.25">
      <c r="A13" s="5">
        <v>5</v>
      </c>
      <c r="B13" s="5" t="s">
        <v>8</v>
      </c>
      <c r="C13" s="5" t="s">
        <v>9</v>
      </c>
      <c r="D13" s="8">
        <v>97.25</v>
      </c>
      <c r="E13" s="8"/>
      <c r="J13" t="s">
        <v>38</v>
      </c>
    </row>
    <row r="14" spans="1:10" ht="33.75" customHeight="1" x14ac:dyDescent="0.25">
      <c r="A14" s="5">
        <v>6</v>
      </c>
      <c r="B14" s="5" t="s">
        <v>10</v>
      </c>
      <c r="C14" s="5" t="s">
        <v>11</v>
      </c>
      <c r="D14" s="9">
        <v>70</v>
      </c>
      <c r="E14" s="9"/>
      <c r="J14" t="s">
        <v>39</v>
      </c>
    </row>
    <row r="15" spans="1:10" ht="60" x14ac:dyDescent="0.25">
      <c r="A15" s="5">
        <v>7</v>
      </c>
      <c r="B15" s="5" t="s">
        <v>25</v>
      </c>
      <c r="C15" s="5" t="s">
        <v>9</v>
      </c>
      <c r="D15" s="8">
        <v>90.75</v>
      </c>
      <c r="E15" s="8"/>
      <c r="J15" t="s">
        <v>40</v>
      </c>
    </row>
    <row r="16" spans="1:10" ht="84.75" customHeight="1" x14ac:dyDescent="0.25">
      <c r="A16" s="5">
        <v>8</v>
      </c>
      <c r="B16" s="5" t="s">
        <v>12</v>
      </c>
      <c r="C16" s="5" t="s">
        <v>4</v>
      </c>
      <c r="D16" s="8">
        <v>49735</v>
      </c>
      <c r="E16" s="8"/>
      <c r="J16" t="s">
        <v>41</v>
      </c>
    </row>
    <row r="17" spans="1:10" ht="90.75" customHeight="1" x14ac:dyDescent="0.25">
      <c r="A17" s="5">
        <v>9</v>
      </c>
      <c r="B17" s="5" t="s">
        <v>49</v>
      </c>
      <c r="C17" s="5" t="s">
        <v>4</v>
      </c>
      <c r="D17" s="8">
        <v>5874</v>
      </c>
      <c r="E17" s="8"/>
      <c r="J17" t="s">
        <v>42</v>
      </c>
    </row>
    <row r="18" spans="1:10" ht="102.75" customHeight="1" x14ac:dyDescent="0.25">
      <c r="A18" s="5">
        <v>10</v>
      </c>
      <c r="B18" s="5" t="s">
        <v>54</v>
      </c>
      <c r="C18" s="5" t="s">
        <v>4</v>
      </c>
      <c r="D18" s="8">
        <v>25438</v>
      </c>
      <c r="E18" s="8"/>
      <c r="J18" t="s">
        <v>43</v>
      </c>
    </row>
    <row r="19" spans="1:10" ht="30" x14ac:dyDescent="0.25">
      <c r="A19" s="5">
        <v>11</v>
      </c>
      <c r="B19" s="5" t="s">
        <v>13</v>
      </c>
      <c r="C19" s="5" t="s">
        <v>14</v>
      </c>
      <c r="D19" s="9">
        <v>42</v>
      </c>
      <c r="E19" s="9"/>
      <c r="J19" t="s">
        <v>44</v>
      </c>
    </row>
    <row r="20" spans="1:10" ht="78" customHeight="1" x14ac:dyDescent="0.25">
      <c r="A20" s="5">
        <v>12</v>
      </c>
      <c r="B20" s="5" t="s">
        <v>15</v>
      </c>
      <c r="C20" s="5" t="s">
        <v>16</v>
      </c>
      <c r="D20" s="9">
        <v>36</v>
      </c>
      <c r="E20" s="9"/>
      <c r="J20" t="s">
        <v>45</v>
      </c>
    </row>
    <row r="21" spans="1:10" hidden="1" x14ac:dyDescent="0.25">
      <c r="A21" s="6"/>
      <c r="B21" s="6"/>
      <c r="C21" s="6"/>
      <c r="D21" s="6"/>
      <c r="E21" s="6"/>
      <c r="J21" t="s">
        <v>46</v>
      </c>
    </row>
    <row r="22" spans="1:10" hidden="1" x14ac:dyDescent="0.25">
      <c r="A22" s="6"/>
      <c r="B22" s="6"/>
      <c r="C22" s="6"/>
      <c r="D22" s="6"/>
      <c r="E22" s="6"/>
      <c r="J22" t="s">
        <v>47</v>
      </c>
    </row>
    <row r="23" spans="1:10" hidden="1" x14ac:dyDescent="0.25">
      <c r="A23" s="7"/>
      <c r="B23" s="7"/>
      <c r="C23" s="10" t="s">
        <v>17</v>
      </c>
      <c r="D23" s="11">
        <f>(D6+D7-D8)/34/D20</f>
        <v>4.2653594771241821</v>
      </c>
      <c r="E23" s="11" t="e">
        <f>(E6+E7-#REF!)/34/E20</f>
        <v>#REF!</v>
      </c>
      <c r="J23" t="s">
        <v>48</v>
      </c>
    </row>
    <row r="24" spans="1:10" hidden="1" x14ac:dyDescent="0.25">
      <c r="A24" s="7"/>
      <c r="B24" s="7"/>
      <c r="C24" s="10" t="s">
        <v>18</v>
      </c>
      <c r="D24" s="11">
        <f>(D17+D16)/D16</f>
        <v>1.1181059615964613</v>
      </c>
      <c r="E24" s="11" t="e">
        <f>(E17+E16)/E16</f>
        <v>#DIV/0!</v>
      </c>
    </row>
    <row r="25" spans="1:10" hidden="1" x14ac:dyDescent="0.25">
      <c r="A25" s="7"/>
      <c r="B25" s="7"/>
      <c r="C25" s="10" t="s">
        <v>19</v>
      </c>
      <c r="D25" s="11">
        <f>D18/(D17+D16)</f>
        <v>0.45744393893074864</v>
      </c>
      <c r="E25" s="11" t="e">
        <f>E18/(E17+E16)</f>
        <v>#DIV/0!</v>
      </c>
    </row>
    <row r="26" spans="1:10" hidden="1" x14ac:dyDescent="0.25">
      <c r="A26" s="7"/>
      <c r="B26" s="7"/>
      <c r="C26" s="10" t="s">
        <v>20</v>
      </c>
      <c r="D26" s="11">
        <f>(D13*18)/D20</f>
        <v>48.625</v>
      </c>
      <c r="E26" s="11" t="e">
        <f>(E13*18)/E20</f>
        <v>#DIV/0!</v>
      </c>
    </row>
    <row r="27" spans="1:10" hidden="1" x14ac:dyDescent="0.25">
      <c r="A27" s="3"/>
      <c r="B27" s="3"/>
      <c r="C27" s="3"/>
      <c r="D27" s="3"/>
      <c r="E27" s="3"/>
    </row>
    <row r="28" spans="1:10" hidden="1" x14ac:dyDescent="0.25">
      <c r="A28" s="3"/>
      <c r="B28" s="3"/>
      <c r="C28" s="3"/>
      <c r="D28" s="3"/>
      <c r="E28" s="3"/>
    </row>
    <row r="29" spans="1:10" hidden="1" x14ac:dyDescent="0.25"/>
    <row r="30" spans="1:10" hidden="1" x14ac:dyDescent="0.25"/>
    <row r="31" spans="1:10" hidden="1" x14ac:dyDescent="0.25"/>
    <row r="32" spans="1:10" hidden="1" x14ac:dyDescent="0.25"/>
    <row r="33" hidden="1" x14ac:dyDescent="0.25"/>
    <row r="34" hidden="1" x14ac:dyDescent="0.25"/>
    <row r="35" ht="48" customHeight="1" x14ac:dyDescent="0.25"/>
    <row r="36" ht="18" customHeight="1" x14ac:dyDescent="0.25"/>
    <row r="37" ht="15" customHeight="1" x14ac:dyDescent="0.25"/>
  </sheetData>
  <sheetProtection password="C60B" sheet="1" objects="1" scenarios="1" formatRows="0"/>
  <mergeCells count="6">
    <mergeCell ref="A1:E1"/>
    <mergeCell ref="A4:A5"/>
    <mergeCell ref="B4:B5"/>
    <mergeCell ref="C4:C5"/>
    <mergeCell ref="D4:D5"/>
    <mergeCell ref="E4:E5"/>
  </mergeCells>
  <conditionalFormatting sqref="D23:E23">
    <cfRule type="cellIs" dxfId="7" priority="8" operator="greaterThan">
      <formula>5</formula>
    </cfRule>
  </conditionalFormatting>
  <conditionalFormatting sqref="D23:E23">
    <cfRule type="cellIs" dxfId="6" priority="7" operator="lessThan">
      <formula>0.5</formula>
    </cfRule>
  </conditionalFormatting>
  <conditionalFormatting sqref="D24:E24">
    <cfRule type="cellIs" dxfId="5" priority="6" operator="greaterThan">
      <formula>1.5</formula>
    </cfRule>
  </conditionalFormatting>
  <conditionalFormatting sqref="D24:E24">
    <cfRule type="cellIs" dxfId="4" priority="5" operator="lessThan">
      <formula>0.9</formula>
    </cfRule>
  </conditionalFormatting>
  <conditionalFormatting sqref="D25:E25">
    <cfRule type="cellIs" dxfId="3" priority="4" operator="greaterThan">
      <formula>0.9</formula>
    </cfRule>
  </conditionalFormatting>
  <conditionalFormatting sqref="D25:E25">
    <cfRule type="cellIs" dxfId="2" priority="3" operator="lessThan">
      <formula>0.2</formula>
    </cfRule>
  </conditionalFormatting>
  <conditionalFormatting sqref="D26:E26">
    <cfRule type="cellIs" dxfId="1" priority="2" operator="greaterThan">
      <formula>75</formula>
    </cfRule>
  </conditionalFormatting>
  <conditionalFormatting sqref="D26:E26">
    <cfRule type="cellIs" dxfId="0" priority="1" operator="lessThan">
      <formula>14</formula>
    </cfRule>
  </conditionalFormatting>
  <dataValidations count="2">
    <dataValidation type="whole" allowBlank="1" showInputMessage="1" showErrorMessage="1" sqref="D19:E19">
      <formula1>28</formula1>
      <formula2>90</formula2>
    </dataValidation>
    <dataValidation type="whole" allowBlank="1" showInputMessage="1" showErrorMessage="1" sqref="D14:E14 D20:E20">
      <formula1>0</formula1>
      <formula2>10000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B26" sqref="B26"/>
    </sheetView>
  </sheetViews>
  <sheetFormatPr defaultRowHeight="15" x14ac:dyDescent="0.25"/>
  <cols>
    <col min="1" max="1" width="9.140625" style="14"/>
  </cols>
  <sheetData>
    <row r="1" spans="1:3" x14ac:dyDescent="0.25">
      <c r="A1" s="13" t="s">
        <v>17</v>
      </c>
      <c r="B1" s="12" t="e">
        <f>'Таблица для ЗАПОЛНЕНИЯ'!D23</f>
        <v>#DIV/0!</v>
      </c>
      <c r="C1" s="12" t="e">
        <f>'Таблица для ЗАПОЛНЕНИЯ'!E23</f>
        <v>#DIV/0!</v>
      </c>
    </row>
    <row r="2" spans="1:3" x14ac:dyDescent="0.25">
      <c r="A2" s="13" t="s">
        <v>18</v>
      </c>
      <c r="B2" s="12" t="e">
        <f>'Таблица для ЗАПОЛНЕНИЯ'!D24</f>
        <v>#DIV/0!</v>
      </c>
      <c r="C2" s="12" t="e">
        <f>'Таблица для ЗАПОЛНЕНИЯ'!E24</f>
        <v>#DIV/0!</v>
      </c>
    </row>
    <row r="3" spans="1:3" x14ac:dyDescent="0.25">
      <c r="A3" s="13" t="s">
        <v>19</v>
      </c>
      <c r="B3" s="12" t="e">
        <f>'Таблица для ЗАПОЛНЕНИЯ'!D25</f>
        <v>#DIV/0!</v>
      </c>
      <c r="C3" s="12" t="e">
        <f>'Таблица для ЗАПОЛНЕНИЯ'!E25</f>
        <v>#DIV/0!</v>
      </c>
    </row>
    <row r="4" spans="1:3" x14ac:dyDescent="0.25">
      <c r="A4" s="13" t="s">
        <v>20</v>
      </c>
      <c r="B4" s="12" t="e">
        <f>'Таблица для ЗАПОЛНЕНИЯ'!D26</f>
        <v>#DIV/0!</v>
      </c>
      <c r="C4" s="12" t="e">
        <f>'Таблица для ЗАПОЛНЕНИЯ'!E26</f>
        <v>#DIV/0!</v>
      </c>
    </row>
  </sheetData>
  <sheetProtection password="C60B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Таблица для ЗАПОЛНЕНИЯ</vt:lpstr>
      <vt:lpstr>ПРИМЕР ЗАПОЛНЕНИЯ</vt:lpstr>
      <vt:lpstr>i</vt:lpstr>
      <vt:lpstr>'ПРИМЕР ЗАПОЛНЕНИЯ'!A1048680</vt:lpstr>
      <vt:lpstr>A1048680</vt:lpstr>
      <vt:lpstr>'ПРИМЕР ЗАПОЛНЕНИЯ'!A1404680</vt:lpstr>
      <vt:lpstr>A1404680</vt:lpstr>
      <vt:lpstr>'ПРИМЕР ЗАПОЛНЕНИЯ'!A1405680</vt:lpstr>
      <vt:lpstr>A1405680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2020-04-14T05:49:07Z</dcterms:modified>
</cp:coreProperties>
</file>